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/>
  <mc:AlternateContent xmlns:mc="http://schemas.openxmlformats.org/markup-compatibility/2006">
    <mc:Choice Requires="x15">
      <x15ac:absPath xmlns:x15ac="http://schemas.microsoft.com/office/spreadsheetml/2010/11/ac" url="W:\WCP\Course Materials\Courses - Current\Agile PM\Supplementary files (for participatns)\"/>
    </mc:Choice>
  </mc:AlternateContent>
  <bookViews>
    <workbookView xWindow="0" yWindow="0" windowWidth="20490" windowHeight="8220"/>
  </bookViews>
  <sheets>
    <sheet name="Feature Backlog" sheetId="1" r:id="rId1"/>
    <sheet name="Iteration Backlog" sheetId="2" r:id="rId2"/>
    <sheet name="Look-up lists" sheetId="3" r:id="rId3"/>
  </sheets>
  <definedNames>
    <definedName name="_xlnm._FilterDatabase" localSheetId="0" hidden="1">'Feature Backlog'!$M$1:$U$3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2" l="1"/>
  <c r="K14" i="2"/>
  <c r="J14" i="2"/>
  <c r="I14" i="2"/>
  <c r="I20" i="2" s="1"/>
  <c r="H14" i="2"/>
  <c r="L10" i="2"/>
  <c r="K10" i="2"/>
  <c r="J10" i="2"/>
  <c r="I10" i="2"/>
  <c r="H10" i="2"/>
  <c r="I2" i="2"/>
  <c r="J2" i="2"/>
  <c r="K2" i="2"/>
  <c r="L2" i="2"/>
  <c r="H2" i="2"/>
  <c r="O2" i="1"/>
  <c r="P2" i="1" s="1"/>
  <c r="Q2" i="1" s="1"/>
  <c r="R2" i="1" s="1"/>
  <c r="S2" i="1" s="1"/>
  <c r="H20" i="2" l="1"/>
  <c r="L20" i="2"/>
  <c r="K20" i="2"/>
  <c r="J20" i="2"/>
  <c r="J18" i="1" l="1"/>
  <c r="N3" i="1" l="1"/>
  <c r="O3" i="1" s="1"/>
  <c r="P3" i="1" s="1"/>
  <c r="E20" i="2" l="1"/>
  <c r="H21" i="2"/>
</calcChain>
</file>

<file path=xl/sharedStrings.xml><?xml version="1.0" encoding="utf-8"?>
<sst xmlns="http://schemas.openxmlformats.org/spreadsheetml/2006/main" count="171" uniqueCount="96">
  <si>
    <t>User Story ID</t>
  </si>
  <si>
    <t>Priority</t>
  </si>
  <si>
    <t>Acceptance Criteria</t>
  </si>
  <si>
    <t>Theme</t>
  </si>
  <si>
    <t>Backlog Item</t>
  </si>
  <si>
    <t>Story Points</t>
  </si>
  <si>
    <t>Responsible</t>
  </si>
  <si>
    <t>Status</t>
  </si>
  <si>
    <t>Day 1</t>
  </si>
  <si>
    <t>Day 2</t>
  </si>
  <si>
    <t>Day 3</t>
  </si>
  <si>
    <t>Day 4</t>
  </si>
  <si>
    <t>Day 5</t>
  </si>
  <si>
    <t>Total</t>
  </si>
  <si>
    <t>Story #</t>
  </si>
  <si>
    <t>L</t>
  </si>
  <si>
    <t>M</t>
  </si>
  <si>
    <t>H</t>
  </si>
  <si>
    <t>Total hours remaining</t>
  </si>
  <si>
    <t>Complete</t>
  </si>
  <si>
    <t>Sprint #</t>
  </si>
  <si>
    <t>Stutus</t>
  </si>
  <si>
    <t>Not Started</t>
  </si>
  <si>
    <t>In Progress</t>
  </si>
  <si>
    <r>
      <rPr>
        <b/>
        <sz val="14"/>
        <color theme="0"/>
        <rFont val="Calibri"/>
        <family val="2"/>
        <scheme val="minor"/>
      </rPr>
      <t xml:space="preserve">I want to </t>
    </r>
    <r>
      <rPr>
        <b/>
        <i/>
        <sz val="14"/>
        <color theme="0"/>
        <rFont val="Calibri"/>
        <family val="2"/>
        <scheme val="minor"/>
      </rPr>
      <t>&lt;perform some task&gt;</t>
    </r>
  </si>
  <si>
    <r>
      <t xml:space="preserve">so that I can </t>
    </r>
    <r>
      <rPr>
        <i/>
        <sz val="14"/>
        <color theme="0"/>
        <rFont val="Calibri"/>
        <family val="2"/>
        <scheme val="minor"/>
      </rPr>
      <t>&lt;achieve some goal&gt;</t>
    </r>
  </si>
  <si>
    <t>Total Story Points</t>
  </si>
  <si>
    <t>Incomplete</t>
  </si>
  <si>
    <t>Notes</t>
  </si>
  <si>
    <t>Target</t>
  </si>
  <si>
    <t>.</t>
  </si>
  <si>
    <t>Owner</t>
  </si>
  <si>
    <t>have old cabinets and appliances removed</t>
  </si>
  <si>
    <t>have ceiling speakers in the kitchen</t>
  </si>
  <si>
    <t xml:space="preserve">Have all new appliances </t>
  </si>
  <si>
    <t>have a kitchen desk</t>
  </si>
  <si>
    <t>have california shutters on windows</t>
  </si>
  <si>
    <t>have a built in microwave</t>
  </si>
  <si>
    <t>have a glass tile backsplash</t>
  </si>
  <si>
    <t>have a small island sink in addition to the main one</t>
  </si>
  <si>
    <t>Dad</t>
  </si>
  <si>
    <t>Owners</t>
  </si>
  <si>
    <t>Mom</t>
  </si>
  <si>
    <t>move the diswasher to the other side of the main sink</t>
  </si>
  <si>
    <t>Repaint the walls</t>
  </si>
  <si>
    <t>Demolition</t>
  </si>
  <si>
    <t>Built-ins</t>
  </si>
  <si>
    <t>Finishes</t>
  </si>
  <si>
    <t>Rough-ins</t>
  </si>
  <si>
    <t>Have a temporary basement kitchen area</t>
  </si>
  <si>
    <t>Contractor</t>
  </si>
  <si>
    <t>prepare for the new kitchen</t>
  </si>
  <si>
    <t>have new shelving in pantry</t>
  </si>
  <si>
    <t>remove existing floor tiles and backsplash</t>
  </si>
  <si>
    <t>have a wood floor</t>
  </si>
  <si>
    <t>stand for long periods of time while preparing meals without my feet getting tired!</t>
  </si>
  <si>
    <t>continue to feed the family during the construction</t>
  </si>
  <si>
    <t>save money with energy efficient appliances</t>
  </si>
  <si>
    <t>listen to classic rock while preparing dinner</t>
  </si>
  <si>
    <t>convice the . kids that sweeping the floor is fun</t>
  </si>
  <si>
    <t>preparing fruits and vegetables while my spouce prepares dinner</t>
  </si>
  <si>
    <t>make dinner while watching the kids do their homework</t>
  </si>
  <si>
    <t>store bulk supplies from Costco</t>
  </si>
  <si>
    <t>control the amount of sun that gets into the room</t>
  </si>
  <si>
    <t>keep the microwave out of reach of the kids</t>
  </si>
  <si>
    <t>have a modern looking kitchen</t>
  </si>
  <si>
    <t>have more drawer space next to kitchen table</t>
  </si>
  <si>
    <t>hide the thousands of fingerprints</t>
  </si>
  <si>
    <t>Incomplete in 1st iteration due to problem routing vacume tubes</t>
  </si>
  <si>
    <t>Incomplete in 2nd iteration</t>
  </si>
  <si>
    <t>Remove existing floor tiles and backsplash</t>
  </si>
  <si>
    <t>Rough-in wiring for ceiling speakers</t>
  </si>
  <si>
    <t>Have VacuSweep Inlet  (floor level central vac inlet)</t>
  </si>
  <si>
    <t>Rough-in ducting for VacuSweep</t>
  </si>
  <si>
    <t>Lift-up existing floor tiles</t>
  </si>
  <si>
    <t>Remove existing backslash tiles</t>
  </si>
  <si>
    <t>Place old tiles in bin for disposal</t>
  </si>
  <si>
    <t>Take scrap tiles to dump site</t>
  </si>
  <si>
    <t>screw down new 1/4in plywood to sub-floor</t>
  </si>
  <si>
    <t>Repair damage to drywall</t>
  </si>
  <si>
    <t>Original Estimate (hrs)</t>
  </si>
  <si>
    <t>Clean area and prepare for new floor</t>
  </si>
  <si>
    <t>Install vacuum duct around support beam</t>
  </si>
  <si>
    <t>glue all joints</t>
  </si>
  <si>
    <t>Test system</t>
  </si>
  <si>
    <t>Rough-in</t>
  </si>
  <si>
    <t>prepare for new floor and backsplash</t>
  </si>
  <si>
    <t xml:space="preserve">Cut holes for fishing wiring through walls </t>
  </si>
  <si>
    <t>Cut holes in ceiling for speakers</t>
  </si>
  <si>
    <t>Fish wires from family room to kitchen ceiling</t>
  </si>
  <si>
    <t>Rough-in volume contol knob</t>
  </si>
  <si>
    <t>Have all new cabinets with soft close hardware</t>
  </si>
  <si>
    <t>the kids will no longer be able to slam the doors</t>
  </si>
  <si>
    <t>To Verify</t>
  </si>
  <si>
    <t>Remaining Story #</t>
  </si>
  <si>
    <r>
      <t xml:space="preserve">As </t>
    </r>
    <r>
      <rPr>
        <b/>
        <i/>
        <sz val="14"/>
        <color theme="0"/>
        <rFont val="Calibri"/>
        <family val="2"/>
        <scheme val="minor"/>
      </rPr>
      <t>&lt;a type of user&gt;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</si>
</sst>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4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theme="4"/>
      </top>
      <bottom/>
      <diagonal/>
    </border>
    <border>
      <left style="thin">
        <color auto="1"/>
      </left>
      <right/>
      <top style="thin">
        <color theme="4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3" borderId="2" xfId="0" applyFont="1" applyFill="1" applyBorder="1"/>
    <xf numFmtId="0" fontId="0" fillId="0" borderId="2" xfId="0" applyBorder="1"/>
    <xf numFmtId="0" fontId="0" fillId="0" borderId="6" xfId="0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4" borderId="5" xfId="0" applyFill="1" applyBorder="1"/>
    <xf numFmtId="0" fontId="0" fillId="4" borderId="6" xfId="0" applyFill="1" applyBorder="1" applyAlignment="1">
      <alignment horizontal="center"/>
    </xf>
    <xf numFmtId="0" fontId="0" fillId="4" borderId="6" xfId="0" applyFill="1" applyBorder="1"/>
    <xf numFmtId="0" fontId="2" fillId="3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 wrapText="1"/>
    </xf>
    <xf numFmtId="0" fontId="1" fillId="0" borderId="7" xfId="1" applyNumberFormat="1" applyFont="1" applyBorder="1" applyAlignment="1">
      <alignment horizontal="center" wrapText="1"/>
    </xf>
    <xf numFmtId="0" fontId="0" fillId="0" borderId="7" xfId="0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wrapText="1"/>
    </xf>
    <xf numFmtId="0" fontId="1" fillId="0" borderId="11" xfId="1" applyNumberFormat="1" applyFont="1" applyBorder="1" applyAlignment="1">
      <alignment horizontal="center" wrapText="1"/>
    </xf>
    <xf numFmtId="0" fontId="0" fillId="0" borderId="8" xfId="0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center" wrapText="1"/>
    </xf>
    <xf numFmtId="0" fontId="5" fillId="2" borderId="0" xfId="1" applyNumberFormat="1" applyFont="1" applyFill="1" applyBorder="1" applyAlignment="1">
      <alignment horizontal="center" vertical="center" wrapText="1"/>
    </xf>
    <xf numFmtId="0" fontId="1" fillId="0" borderId="8" xfId="1" applyNumberFormat="1" applyFont="1" applyBorder="1" applyAlignment="1">
      <alignment horizontal="center" vertical="center"/>
    </xf>
    <xf numFmtId="0" fontId="5" fillId="2" borderId="9" xfId="1" applyNumberFormat="1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9" xfId="0" applyNumberFormat="1" applyFont="1" applyFill="1" applyBorder="1" applyAlignment="1" applyProtection="1">
      <alignment horizontal="center" vertical="center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wrapText="1"/>
    </xf>
    <xf numFmtId="0" fontId="1" fillId="0" borderId="0" xfId="0" applyNumberFormat="1" applyFont="1" applyFill="1" applyBorder="1" applyAlignment="1" applyProtection="1">
      <alignment horizontal="center" wrapText="1"/>
    </xf>
    <xf numFmtId="0" fontId="8" fillId="0" borderId="0" xfId="0" applyFont="1"/>
    <xf numFmtId="0" fontId="0" fillId="0" borderId="10" xfId="0" applyFont="1" applyBorder="1" applyAlignment="1">
      <alignment horizontal="center" vertical="center"/>
    </xf>
    <xf numFmtId="0" fontId="0" fillId="0" borderId="12" xfId="0" applyBorder="1"/>
    <xf numFmtId="0" fontId="3" fillId="4" borderId="3" xfId="0" applyFont="1" applyFill="1" applyBorder="1" applyAlignment="1">
      <alignment horizontal="center" vertical="center" wrapText="1"/>
    </xf>
    <xf numFmtId="0" fontId="0" fillId="6" borderId="0" xfId="0" applyFill="1"/>
    <xf numFmtId="0" fontId="9" fillId="6" borderId="0" xfId="1" applyNumberFormat="1" applyFont="1" applyFill="1" applyBorder="1" applyAlignment="1">
      <alignment horizontal="center" vertical="center" wrapText="1"/>
    </xf>
    <xf numFmtId="0" fontId="10" fillId="0" borderId="0" xfId="0" applyFont="1"/>
  </cellXfs>
  <cellStyles count="2">
    <cellStyle name="Normal" xfId="0" builtinId="0"/>
    <cellStyle name="Normal 2" xfId="1"/>
  </cellStyles>
  <dxfs count="51">
    <dxf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ill>
        <patternFill patternType="solid">
          <fgColor indexed="64"/>
          <bgColor theme="4" tint="0.5999938962981048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ill>
        <patternFill patternType="solid">
          <fgColor indexed="64"/>
          <bgColor theme="4" tint="0.5999938962981048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alignment horizontal="center" textRotation="0" wrapText="0" indent="0" justifyLastLine="0" shrinkToFit="0" readingOrder="0"/>
    </dxf>
    <dxf>
      <fill>
        <patternFill patternType="solid">
          <fgColor indexed="64"/>
          <bgColor theme="4" tint="0.59999389629810485"/>
        </patternFill>
      </fill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4" tint="0.59999389629810485"/>
        </patternFill>
      </fill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/>
        <vertical/>
        <horizontal/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numFmt numFmtId="0" formatCode="General"/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Feature Burndown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'Feature Backlog'!$N$3:$P$3</c:f>
              <c:numCache>
                <c:formatCode>General</c:formatCode>
                <c:ptCount val="3"/>
                <c:pt idx="0">
                  <c:v>53</c:v>
                </c:pt>
                <c:pt idx="1">
                  <c:v>45</c:v>
                </c:pt>
                <c:pt idx="2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53-4843-9024-09D3ABEAE05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02899992"/>
        <c:axId val="302900320"/>
      </c:lineChart>
      <c:lineChart>
        <c:grouping val="stacked"/>
        <c:varyColors val="0"/>
        <c:ser>
          <c:idx val="1"/>
          <c:order val="1"/>
          <c:tx>
            <c:v>Target Velocity: 10 pts/sprint</c:v>
          </c:tx>
          <c:spPr>
            <a:ln w="28575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'Feature Backlog'!$N$2:$S$2</c:f>
              <c:numCache>
                <c:formatCode>General</c:formatCode>
                <c:ptCount val="6"/>
                <c:pt idx="0">
                  <c:v>53</c:v>
                </c:pt>
                <c:pt idx="1">
                  <c:v>43</c:v>
                </c:pt>
                <c:pt idx="2">
                  <c:v>33</c:v>
                </c:pt>
                <c:pt idx="3">
                  <c:v>23</c:v>
                </c:pt>
                <c:pt idx="4">
                  <c:v>13</c:v>
                </c:pt>
                <c:pt idx="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D53-4843-9024-09D3ABEAE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730304"/>
        <c:axId val="297832944"/>
      </c:lineChart>
      <c:catAx>
        <c:axId val="3028999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Iteration number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900320"/>
        <c:crosses val="autoZero"/>
        <c:auto val="1"/>
        <c:lblAlgn val="ctr"/>
        <c:lblOffset val="100"/>
        <c:noMultiLvlLbl val="0"/>
      </c:catAx>
      <c:valAx>
        <c:axId val="30290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Story Points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899992"/>
        <c:crosses val="autoZero"/>
        <c:crossBetween val="between"/>
      </c:valAx>
      <c:valAx>
        <c:axId val="29783294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54730304"/>
        <c:crosses val="max"/>
        <c:crossBetween val="between"/>
      </c:valAx>
      <c:catAx>
        <c:axId val="254730304"/>
        <c:scaling>
          <c:orientation val="minMax"/>
        </c:scaling>
        <c:delete val="1"/>
        <c:axPos val="b"/>
        <c:majorTickMark val="out"/>
        <c:minorTickMark val="none"/>
        <c:tickLblPos val="nextTo"/>
        <c:crossAx val="297832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696365209575612"/>
          <c:y val="0.20942232729699459"/>
          <c:w val="0.2497684245916659"/>
          <c:h val="0.248168951498881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Iteration/Sprint Burndown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276047032317879"/>
          <c:y val="0.17171296296296296"/>
          <c:w val="0.7926962124708602"/>
          <c:h val="0.4326972149314669"/>
        </c:manualLayout>
      </c:layout>
      <c:lineChart>
        <c:grouping val="standard"/>
        <c:varyColors val="0"/>
        <c:ser>
          <c:idx val="0"/>
          <c:order val="0"/>
          <c:tx>
            <c:v>Hours of work remaining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8E42-4621-BB8F-A7E6F9DFBFA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'Iteration Backlog'!$H$1:$M$1</c:f>
              <c:strCache>
                <c:ptCount val="6"/>
                <c:pt idx="0">
                  <c:v>Original Estimate (hrs)</c:v>
                </c:pt>
                <c:pt idx="1">
                  <c:v>Day 1</c:v>
                </c:pt>
                <c:pt idx="2">
                  <c:v>Day 2</c:v>
                </c:pt>
                <c:pt idx="3">
                  <c:v>Day 3</c:v>
                </c:pt>
                <c:pt idx="4">
                  <c:v>Day 4</c:v>
                </c:pt>
                <c:pt idx="5">
                  <c:v>Day 5</c:v>
                </c:pt>
              </c:strCache>
            </c:strRef>
          </c:cat>
          <c:val>
            <c:numRef>
              <c:f>'Iteration Backlog'!$H$20:$M$20</c:f>
              <c:numCache>
                <c:formatCode>General</c:formatCode>
                <c:ptCount val="6"/>
                <c:pt idx="0">
                  <c:v>61.5</c:v>
                </c:pt>
                <c:pt idx="1">
                  <c:v>55.5</c:v>
                </c:pt>
                <c:pt idx="2">
                  <c:v>45.5</c:v>
                </c:pt>
                <c:pt idx="3">
                  <c:v>26.5</c:v>
                </c:pt>
                <c:pt idx="4">
                  <c:v>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46-4DFD-A4AC-6D32D702F8F2}"/>
            </c:ext>
          </c:extLst>
        </c:ser>
        <c:ser>
          <c:idx val="1"/>
          <c:order val="1"/>
          <c:tx>
            <c:v>Target Velocity</c:v>
          </c:tx>
          <c:spPr>
            <a:ln w="28575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'Iteration Backlog'!$H$1:$M$1</c:f>
              <c:strCache>
                <c:ptCount val="6"/>
                <c:pt idx="0">
                  <c:v>Original Estimate (hrs)</c:v>
                </c:pt>
                <c:pt idx="1">
                  <c:v>Day 1</c:v>
                </c:pt>
                <c:pt idx="2">
                  <c:v>Day 2</c:v>
                </c:pt>
                <c:pt idx="3">
                  <c:v>Day 3</c:v>
                </c:pt>
                <c:pt idx="4">
                  <c:v>Day 4</c:v>
                </c:pt>
                <c:pt idx="5">
                  <c:v>Day 5</c:v>
                </c:pt>
              </c:strCache>
            </c:strRef>
          </c:cat>
          <c:val>
            <c:numRef>
              <c:f>'Iteration Backlog'!$H$21:$M$21</c:f>
              <c:numCache>
                <c:formatCode>General</c:formatCode>
                <c:ptCount val="6"/>
                <c:pt idx="0">
                  <c:v>61.5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E42-4621-BB8F-A7E6F9DFBFA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703875776"/>
        <c:axId val="703873152"/>
      </c:lineChart>
      <c:catAx>
        <c:axId val="703875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3873152"/>
        <c:crosses val="autoZero"/>
        <c:auto val="1"/>
        <c:lblAlgn val="ctr"/>
        <c:lblOffset val="100"/>
        <c:noMultiLvlLbl val="0"/>
      </c:catAx>
      <c:valAx>
        <c:axId val="70387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 sz="1200"/>
                  <a:t>Hours of Effort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3875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342119695494892"/>
          <c:y val="0.11572430068471992"/>
          <c:w val="0.36657880304505103"/>
          <c:h val="0.207547025371828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156881</xdr:colOff>
      <xdr:row>5</xdr:row>
      <xdr:rowOff>67234</xdr:rowOff>
    </xdr:from>
    <xdr:to>
      <xdr:col>21</xdr:col>
      <xdr:colOff>313765</xdr:colOff>
      <xdr:row>26</xdr:row>
      <xdr:rowOff>67235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7899F25-A2BC-4E6D-A22C-8D3C6E812E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20</xdr:row>
      <xdr:rowOff>89647</xdr:rowOff>
    </xdr:from>
    <xdr:to>
      <xdr:col>6</xdr:col>
      <xdr:colOff>1185583</xdr:colOff>
      <xdr:row>35</xdr:row>
      <xdr:rowOff>100853</xdr:rowOff>
    </xdr:to>
    <xdr:sp macro="" textlink="">
      <xdr:nvSpPr>
        <xdr:cNvPr id="3" name="TextBox 2"/>
        <xdr:cNvSpPr txBox="1"/>
      </xdr:nvSpPr>
      <xdr:spPr>
        <a:xfrm>
          <a:off x="12113559" y="6096000"/>
          <a:ext cx="3124200" cy="3372971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/>
            <a:t>This simple Excel template is an example of</a:t>
          </a:r>
          <a:r>
            <a:rPr lang="en-CA" sz="1100" baseline="0"/>
            <a:t> an Feature Backlog template. The data is simulated and is only meant to serve as an example. Your actual Iteration Backlog may benefit from information columns not included here.</a:t>
          </a:r>
        </a:p>
        <a:p>
          <a:endParaRPr lang="en-CA" sz="1100" baseline="0"/>
        </a:p>
        <a:p>
          <a:r>
            <a:rPr lang="en-CA" sz="1100" baseline="0"/>
            <a:t>The information in the spreadsheet table can easily be merged onto the MS Word template used to print user stories onto 3 x 3 post-it notes (as was done for the course).</a:t>
          </a:r>
        </a:p>
        <a:p>
          <a:endParaRPr lang="en-CA" sz="1100" baseline="0"/>
        </a:p>
        <a:p>
          <a:r>
            <a:rPr lang="en-CA" sz="1100" baseline="0"/>
            <a:t>Use the data in the "Look-up list" tab to chagne the information that can appear in the Status, Theme, and other columns where information is restricted.</a:t>
          </a:r>
        </a:p>
        <a:p>
          <a:endParaRPr lang="en-CA" sz="1100" baseline="0"/>
        </a:p>
        <a:p>
          <a:r>
            <a:rPr lang="en-CA" sz="1100" baseline="0"/>
            <a:t>Use the autofilter capability to quickly sort stories by feature, and filter by priority. This is useful when planning sprints.</a:t>
          </a:r>
          <a:endParaRPr lang="en-C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590550</xdr:colOff>
      <xdr:row>2</xdr:row>
      <xdr:rowOff>71437</xdr:rowOff>
    </xdr:from>
    <xdr:to>
      <xdr:col>21</xdr:col>
      <xdr:colOff>138112</xdr:colOff>
      <xdr:row>19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091F170-4175-457E-852F-8604248FA6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857250</xdr:colOff>
      <xdr:row>22</xdr:row>
      <xdr:rowOff>38100</xdr:rowOff>
    </xdr:from>
    <xdr:to>
      <xdr:col>3</xdr:col>
      <xdr:colOff>28575</xdr:colOff>
      <xdr:row>27</xdr:row>
      <xdr:rowOff>66675</xdr:rowOff>
    </xdr:to>
    <xdr:sp macro="" textlink="">
      <xdr:nvSpPr>
        <xdr:cNvPr id="2" name="TextBox 1"/>
        <xdr:cNvSpPr txBox="1"/>
      </xdr:nvSpPr>
      <xdr:spPr>
        <a:xfrm>
          <a:off x="1314450" y="4829175"/>
          <a:ext cx="3124200" cy="98107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/>
            <a:t>This simple Excel template is an example of</a:t>
          </a:r>
          <a:r>
            <a:rPr lang="en-CA" sz="1100" baseline="0"/>
            <a:t> an Iteration Backlog template. The data is simulated and is only meant to serve as an example. Your actual Iteration Backlog may benefit from information columns not included here.</a:t>
          </a:r>
          <a:endParaRPr lang="en-CA" sz="1100"/>
        </a:p>
      </xdr:txBody>
    </xdr:sp>
    <xdr:clientData/>
  </xdr:twoCellAnchor>
</xdr:wsDr>
</file>

<file path=xl/tables/table1.xml><?xml version="1.0" encoding="utf-8"?>
<table xmlns="http://schemas.openxmlformats.org/spreadsheetml/2006/main" id="1" name="Table1" displayName="Table1" ref="A1:K18" totalsRowCount="1" headerRowDxfId="50" dataDxfId="49" tableBorderDxfId="48" headerRowCellStyle="Normal 2" dataCellStyle="Normal 2">
  <autoFilter ref="A1:K17"/>
  <sortState ref="A2:K17">
    <sortCondition ref="K1:K17"/>
  </sortState>
  <tableColumns count="11">
    <tableColumn id="1" name="User Story ID" totalsRowLabel="Total" dataDxfId="47" totalsRowDxfId="46" dataCellStyle="Normal 2"/>
    <tableColumn id="2" name="As &lt;a type of user&gt;" dataDxfId="45" totalsRowDxfId="44" dataCellStyle="Normal 2"/>
    <tableColumn id="3" name="I want to &lt;perform some task&gt;" dataDxfId="43" totalsRowDxfId="42" dataCellStyle="Normal 2"/>
    <tableColumn id="4" name="so that I can &lt;achieve some goal&gt;" dataDxfId="41" totalsRowDxfId="40" dataCellStyle="Normal 2"/>
    <tableColumn id="5" name="Acceptance Criteria" dataDxfId="39" totalsRowDxfId="38" dataCellStyle="Normal 2"/>
    <tableColumn id="11" name="Notes" dataDxfId="37" totalsRowDxfId="36" dataCellStyle="Normal 2"/>
    <tableColumn id="6" name="Status" dataDxfId="35" totalsRowDxfId="34" dataCellStyle="Normal 2"/>
    <tableColumn id="7" name="Priority" dataDxfId="33" totalsRowDxfId="32" dataCellStyle="Normal 2"/>
    <tableColumn id="8" name="Theme" dataDxfId="31" totalsRowDxfId="30" dataCellStyle="Normal 2"/>
    <tableColumn id="9" name="Story Points" totalsRowFunction="sum" dataDxfId="29" totalsRowDxfId="28" dataCellStyle="Normal 2"/>
    <tableColumn id="10" name="Sprint #" dataDxfId="27" totalsRowDxfId="26" dataCellStyle="Normal 2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:M20" totalsRowCount="1" headerRowDxfId="25" dataDxfId="23" headerRowBorderDxfId="24" tableBorderDxfId="22" totalsRowBorderDxfId="21">
  <tableColumns count="13">
    <tableColumn id="12" name="Story #" dataDxfId="20" totalsRowDxfId="19"/>
    <tableColumn id="1" name="Backlog Item" totalsRowLabel="Total hours remaining" totalsRowDxfId="18"/>
    <tableColumn id="14" name="Theme" dataDxfId="17" totalsRowDxfId="16"/>
    <tableColumn id="13" name="Priority" dataDxfId="15" totalsRowDxfId="14"/>
    <tableColumn id="2" name="Story Points" totalsRowFunction="sum" totalsRowDxfId="13"/>
    <tableColumn id="3" name="Responsible" totalsRowDxfId="12"/>
    <tableColumn id="4" name="Status" totalsRowDxfId="11"/>
    <tableColumn id="5" name="Original Estimate (hrs)" totalsRowFunction="custom" totalsRowDxfId="10">
      <totalsRowFormula>SUM(H14,H10,H2)</totalsRowFormula>
    </tableColumn>
    <tableColumn id="6" name="Day 1" totalsRowFunction="custom" dataDxfId="9" totalsRowDxfId="8">
      <totalsRowFormula>SUM(I14,I10,I2)</totalsRowFormula>
    </tableColumn>
    <tableColumn id="7" name="Day 2" totalsRowFunction="custom" dataDxfId="7" totalsRowDxfId="6">
      <totalsRowFormula>SUM(J14,J10,J2)</totalsRowFormula>
    </tableColumn>
    <tableColumn id="8" name="Day 3" totalsRowFunction="custom" dataDxfId="5" totalsRowDxfId="4">
      <totalsRowFormula>SUM(K14,K10,K2)</totalsRowFormula>
    </tableColumn>
    <tableColumn id="9" name="Day 4" totalsRowFunction="custom" dataDxfId="3" totalsRowDxfId="2">
      <totalsRowFormula>SUM(L14,L10,L2)</totalsRowFormula>
    </tableColumn>
    <tableColumn id="10" name="Day 5" dataDxfId="1" totalsRow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zoomScale="85" zoomScaleNormal="85" workbookViewId="0">
      <pane xSplit="1" ySplit="1" topLeftCell="D2" activePane="bottomRight" state="frozen"/>
      <selection pane="topRight" activeCell="B1" sqref="B1"/>
      <selection pane="bottomLeft" activeCell="A2" sqref="A2"/>
      <selection pane="bottomRight" activeCell="F39" sqref="F39"/>
    </sheetView>
  </sheetViews>
  <sheetFormatPr defaultRowHeight="17.25" customHeight="1" x14ac:dyDescent="0.25"/>
  <cols>
    <col min="1" max="1" width="18.140625" customWidth="1"/>
    <col min="2" max="2" width="25" style="1" customWidth="1"/>
    <col min="3" max="3" width="60" style="2" customWidth="1"/>
    <col min="4" max="4" width="49.42578125" style="3" customWidth="1"/>
    <col min="5" max="6" width="29.140625" customWidth="1"/>
    <col min="7" max="7" width="18.28515625" customWidth="1"/>
    <col min="8" max="8" width="15.140625" customWidth="1"/>
    <col min="9" max="9" width="13.85546875" customWidth="1"/>
    <col min="10" max="10" width="17.28515625" customWidth="1"/>
    <col min="11" max="12" width="9.5703125" style="20" customWidth="1"/>
    <col min="13" max="13" width="19" customWidth="1"/>
    <col min="14" max="14" width="14" customWidth="1"/>
    <col min="15" max="15" width="11.85546875" customWidth="1"/>
    <col min="16" max="21" width="11" customWidth="1"/>
  </cols>
  <sheetData>
    <row r="1" spans="1:21" ht="33.75" customHeight="1" x14ac:dyDescent="0.25">
      <c r="A1" s="32" t="s">
        <v>0</v>
      </c>
      <c r="B1" s="34" t="s">
        <v>95</v>
      </c>
      <c r="C1" s="34" t="s">
        <v>24</v>
      </c>
      <c r="D1" s="34" t="s">
        <v>25</v>
      </c>
      <c r="E1" s="32" t="s">
        <v>2</v>
      </c>
      <c r="F1" s="32" t="s">
        <v>28</v>
      </c>
      <c r="G1" s="32" t="s">
        <v>7</v>
      </c>
      <c r="H1" s="32" t="s">
        <v>1</v>
      </c>
      <c r="I1" s="32" t="s">
        <v>3</v>
      </c>
      <c r="J1" s="32" t="s">
        <v>5</v>
      </c>
      <c r="K1" s="35" t="s">
        <v>20</v>
      </c>
      <c r="L1" s="31"/>
      <c r="M1" s="45"/>
      <c r="N1" s="46" t="s">
        <v>26</v>
      </c>
      <c r="O1" s="46">
        <v>1</v>
      </c>
      <c r="P1" s="46">
        <v>2</v>
      </c>
      <c r="Q1" s="46">
        <v>3</v>
      </c>
      <c r="R1" s="46">
        <v>4</v>
      </c>
      <c r="S1" s="46">
        <v>5</v>
      </c>
      <c r="T1" s="46">
        <v>6</v>
      </c>
      <c r="U1" s="46">
        <v>7</v>
      </c>
    </row>
    <row r="2" spans="1:21" ht="21" x14ac:dyDescent="0.35">
      <c r="A2" s="33">
        <v>1</v>
      </c>
      <c r="B2" s="24" t="s">
        <v>50</v>
      </c>
      <c r="C2" s="25" t="s">
        <v>32</v>
      </c>
      <c r="D2" s="25" t="s">
        <v>51</v>
      </c>
      <c r="E2" s="26"/>
      <c r="F2" s="26"/>
      <c r="G2" s="26" t="s">
        <v>19</v>
      </c>
      <c r="H2" s="26" t="s">
        <v>17</v>
      </c>
      <c r="I2" s="26" t="s">
        <v>45</v>
      </c>
      <c r="J2" s="26">
        <v>5</v>
      </c>
      <c r="K2" s="26">
        <v>1</v>
      </c>
      <c r="L2" s="31"/>
      <c r="M2" s="45" t="s">
        <v>29</v>
      </c>
      <c r="N2" s="47">
        <v>53</v>
      </c>
      <c r="O2" s="47">
        <f>+N2-10</f>
        <v>43</v>
      </c>
      <c r="P2" s="47">
        <f t="shared" ref="P2:S2" si="0">+O2-10</f>
        <v>33</v>
      </c>
      <c r="Q2" s="47">
        <f t="shared" si="0"/>
        <v>23</v>
      </c>
      <c r="R2" s="47">
        <f t="shared" si="0"/>
        <v>13</v>
      </c>
      <c r="S2" s="47">
        <f t="shared" si="0"/>
        <v>3</v>
      </c>
      <c r="T2" s="47">
        <v>0</v>
      </c>
      <c r="U2" s="47"/>
    </row>
    <row r="3" spans="1:21" ht="31.5" x14ac:dyDescent="0.35">
      <c r="A3" s="33">
        <v>3</v>
      </c>
      <c r="B3" s="24" t="s">
        <v>41</v>
      </c>
      <c r="C3" s="25" t="s">
        <v>49</v>
      </c>
      <c r="D3" s="25" t="s">
        <v>56</v>
      </c>
      <c r="E3" s="26"/>
      <c r="F3" s="26"/>
      <c r="G3" s="26" t="s">
        <v>19</v>
      </c>
      <c r="H3" s="26" t="s">
        <v>17</v>
      </c>
      <c r="I3" s="26" t="s">
        <v>48</v>
      </c>
      <c r="J3" s="26">
        <v>3</v>
      </c>
      <c r="K3" s="26">
        <v>1</v>
      </c>
      <c r="L3" s="31"/>
      <c r="M3" s="45" t="s">
        <v>94</v>
      </c>
      <c r="N3" s="47">
        <f>+Table1[[#Totals],[Story Points]]</f>
        <v>53</v>
      </c>
      <c r="O3" s="47">
        <f>+N3-8</f>
        <v>45</v>
      </c>
      <c r="P3" s="47">
        <f>+O3-9</f>
        <v>36</v>
      </c>
      <c r="Q3" s="47"/>
      <c r="R3" s="47"/>
      <c r="S3" s="47"/>
      <c r="T3" s="47"/>
      <c r="U3" s="47"/>
    </row>
    <row r="4" spans="1:21" ht="47.25" x14ac:dyDescent="0.25">
      <c r="A4" s="33">
        <v>6</v>
      </c>
      <c r="B4" s="24" t="s">
        <v>31</v>
      </c>
      <c r="C4" s="25" t="s">
        <v>72</v>
      </c>
      <c r="D4" s="25" t="s">
        <v>59</v>
      </c>
      <c r="E4" s="26"/>
      <c r="F4" s="26" t="s">
        <v>68</v>
      </c>
      <c r="G4" s="26" t="s">
        <v>19</v>
      </c>
      <c r="H4" s="26" t="s">
        <v>15</v>
      </c>
      <c r="I4" s="30" t="s">
        <v>48</v>
      </c>
      <c r="J4" s="26">
        <v>2</v>
      </c>
      <c r="K4" s="26">
        <v>1</v>
      </c>
      <c r="L4" s="31"/>
    </row>
    <row r="5" spans="1:21" ht="15.75" x14ac:dyDescent="0.25">
      <c r="A5" s="33">
        <v>2</v>
      </c>
      <c r="B5" s="24" t="s">
        <v>50</v>
      </c>
      <c r="C5" s="25" t="s">
        <v>53</v>
      </c>
      <c r="D5" s="25" t="s">
        <v>86</v>
      </c>
      <c r="E5" s="26"/>
      <c r="F5" s="26"/>
      <c r="G5" s="26" t="s">
        <v>19</v>
      </c>
      <c r="H5" s="26" t="s">
        <v>17</v>
      </c>
      <c r="I5" s="42" t="s">
        <v>45</v>
      </c>
      <c r="J5" s="26">
        <v>7</v>
      </c>
      <c r="K5" s="26">
        <v>2</v>
      </c>
      <c r="L5" s="31"/>
    </row>
    <row r="6" spans="1:21" ht="15.75" x14ac:dyDescent="0.25">
      <c r="A6" s="33">
        <v>4</v>
      </c>
      <c r="B6" s="24" t="s">
        <v>40</v>
      </c>
      <c r="C6" s="25" t="s">
        <v>33</v>
      </c>
      <c r="D6" s="25" t="s">
        <v>58</v>
      </c>
      <c r="E6" s="26"/>
      <c r="F6" s="26" t="s">
        <v>69</v>
      </c>
      <c r="G6" s="26" t="s">
        <v>19</v>
      </c>
      <c r="H6" s="26" t="s">
        <v>16</v>
      </c>
      <c r="I6" s="29" t="s">
        <v>48</v>
      </c>
      <c r="J6" s="26">
        <v>1</v>
      </c>
      <c r="K6" s="26">
        <v>2</v>
      </c>
      <c r="L6" s="31"/>
    </row>
    <row r="7" spans="1:21" ht="31.5" x14ac:dyDescent="0.25">
      <c r="A7" s="33">
        <v>7</v>
      </c>
      <c r="B7" s="24" t="s">
        <v>31</v>
      </c>
      <c r="C7" s="25" t="s">
        <v>39</v>
      </c>
      <c r="D7" s="25" t="s">
        <v>60</v>
      </c>
      <c r="E7" s="26"/>
      <c r="F7" s="26"/>
      <c r="G7" s="26"/>
      <c r="H7" s="26" t="s">
        <v>16</v>
      </c>
      <c r="I7" s="26" t="s">
        <v>48</v>
      </c>
      <c r="J7" s="26">
        <v>2</v>
      </c>
      <c r="K7" s="26">
        <v>2</v>
      </c>
      <c r="L7" s="31"/>
    </row>
    <row r="8" spans="1:21" ht="31.5" x14ac:dyDescent="0.25">
      <c r="A8" s="33">
        <v>14</v>
      </c>
      <c r="B8" s="24" t="s">
        <v>42</v>
      </c>
      <c r="C8" s="25" t="s">
        <v>43</v>
      </c>
      <c r="D8" s="25" t="s">
        <v>66</v>
      </c>
      <c r="E8" s="26"/>
      <c r="F8" s="26"/>
      <c r="G8" s="26"/>
      <c r="H8" s="26" t="s">
        <v>17</v>
      </c>
      <c r="I8" s="26" t="s">
        <v>48</v>
      </c>
      <c r="J8" s="26">
        <v>3</v>
      </c>
      <c r="K8" s="26">
        <v>3</v>
      </c>
      <c r="L8" s="31"/>
    </row>
    <row r="9" spans="1:21" ht="31.5" x14ac:dyDescent="0.25">
      <c r="A9" s="33">
        <v>16</v>
      </c>
      <c r="B9" s="24" t="s">
        <v>42</v>
      </c>
      <c r="C9" s="25" t="s">
        <v>54</v>
      </c>
      <c r="D9" s="25" t="s">
        <v>55</v>
      </c>
      <c r="E9" s="26"/>
      <c r="F9" s="26"/>
      <c r="G9" s="26"/>
      <c r="H9" s="26" t="s">
        <v>16</v>
      </c>
      <c r="I9" s="26" t="s">
        <v>48</v>
      </c>
      <c r="J9" s="26">
        <v>4</v>
      </c>
      <c r="K9" s="26">
        <v>3</v>
      </c>
      <c r="L9" s="31"/>
    </row>
    <row r="10" spans="1:21" ht="15.75" x14ac:dyDescent="0.25">
      <c r="A10" s="33">
        <v>5</v>
      </c>
      <c r="B10" s="24" t="s">
        <v>31</v>
      </c>
      <c r="C10" s="25" t="s">
        <v>34</v>
      </c>
      <c r="D10" s="25" t="s">
        <v>57</v>
      </c>
      <c r="E10" s="26"/>
      <c r="F10" s="26"/>
      <c r="G10" s="26"/>
      <c r="H10" s="26" t="s">
        <v>17</v>
      </c>
      <c r="I10" s="26" t="s">
        <v>47</v>
      </c>
      <c r="J10" s="26">
        <v>1</v>
      </c>
      <c r="K10" s="26">
        <v>4</v>
      </c>
      <c r="L10" s="31"/>
    </row>
    <row r="11" spans="1:21" ht="31.5" x14ac:dyDescent="0.25">
      <c r="A11" s="33">
        <v>8</v>
      </c>
      <c r="B11" s="24" t="s">
        <v>41</v>
      </c>
      <c r="C11" s="25" t="s">
        <v>35</v>
      </c>
      <c r="D11" s="25" t="s">
        <v>61</v>
      </c>
      <c r="E11" s="26"/>
      <c r="F11" s="26"/>
      <c r="G11" s="26"/>
      <c r="H11" s="26" t="s">
        <v>17</v>
      </c>
      <c r="I11" s="26" t="s">
        <v>46</v>
      </c>
      <c r="J11" s="26">
        <v>4</v>
      </c>
      <c r="K11" s="26">
        <v>4</v>
      </c>
      <c r="L11" s="31"/>
    </row>
    <row r="12" spans="1:21" ht="15.75" x14ac:dyDescent="0.25">
      <c r="A12" s="33">
        <v>9</v>
      </c>
      <c r="B12" s="24" t="s">
        <v>40</v>
      </c>
      <c r="C12" s="25" t="s">
        <v>52</v>
      </c>
      <c r="D12" s="25" t="s">
        <v>62</v>
      </c>
      <c r="E12" s="26"/>
      <c r="F12" s="26"/>
      <c r="G12" s="26"/>
      <c r="H12" s="26" t="s">
        <v>17</v>
      </c>
      <c r="I12" s="28" t="s">
        <v>46</v>
      </c>
      <c r="J12" s="26">
        <v>4</v>
      </c>
      <c r="K12" s="26">
        <v>5</v>
      </c>
      <c r="L12" s="31"/>
      <c r="U12" s="41" t="s">
        <v>30</v>
      </c>
    </row>
    <row r="13" spans="1:21" ht="15.75" x14ac:dyDescent="0.25">
      <c r="A13" s="33">
        <v>10</v>
      </c>
      <c r="B13" s="24" t="s">
        <v>42</v>
      </c>
      <c r="C13" s="25" t="s">
        <v>36</v>
      </c>
      <c r="D13" s="25" t="s">
        <v>63</v>
      </c>
      <c r="E13" s="26"/>
      <c r="F13" s="26"/>
      <c r="G13" s="26"/>
      <c r="H13" s="26" t="s">
        <v>15</v>
      </c>
      <c r="I13" s="27" t="s">
        <v>47</v>
      </c>
      <c r="J13" s="26">
        <v>2</v>
      </c>
      <c r="K13" s="26">
        <v>5</v>
      </c>
      <c r="L13" s="31"/>
    </row>
    <row r="14" spans="1:21" ht="15.75" x14ac:dyDescent="0.25">
      <c r="A14" s="33">
        <v>11</v>
      </c>
      <c r="B14" s="24" t="s">
        <v>41</v>
      </c>
      <c r="C14" s="25" t="s">
        <v>37</v>
      </c>
      <c r="D14" s="25" t="s">
        <v>64</v>
      </c>
      <c r="E14" s="26"/>
      <c r="F14" s="26"/>
      <c r="G14" s="26"/>
      <c r="H14" s="26" t="s">
        <v>17</v>
      </c>
      <c r="I14" s="27" t="s">
        <v>48</v>
      </c>
      <c r="J14" s="26">
        <v>3</v>
      </c>
      <c r="K14" s="26">
        <v>3</v>
      </c>
      <c r="L14" s="31"/>
    </row>
    <row r="15" spans="1:21" ht="15.75" x14ac:dyDescent="0.25">
      <c r="A15" s="33">
        <v>12</v>
      </c>
      <c r="B15" s="24" t="s">
        <v>41</v>
      </c>
      <c r="C15" s="25" t="s">
        <v>38</v>
      </c>
      <c r="D15" s="25" t="s">
        <v>65</v>
      </c>
      <c r="E15" s="26"/>
      <c r="F15" s="26"/>
      <c r="G15" s="26"/>
      <c r="H15" s="26" t="s">
        <v>17</v>
      </c>
      <c r="I15" s="26" t="s">
        <v>47</v>
      </c>
      <c r="J15" s="26">
        <v>4</v>
      </c>
      <c r="K15" s="26">
        <v>6</v>
      </c>
      <c r="L15" s="31"/>
    </row>
    <row r="16" spans="1:21" ht="15.75" x14ac:dyDescent="0.25">
      <c r="A16" s="33">
        <v>13</v>
      </c>
      <c r="B16" s="24" t="s">
        <v>41</v>
      </c>
      <c r="C16" s="25" t="s">
        <v>91</v>
      </c>
      <c r="D16" s="25" t="s">
        <v>92</v>
      </c>
      <c r="E16" s="26"/>
      <c r="F16" s="26"/>
      <c r="G16" s="26"/>
      <c r="H16" s="26" t="s">
        <v>17</v>
      </c>
      <c r="I16" s="26" t="s">
        <v>46</v>
      </c>
      <c r="J16" s="26">
        <v>5</v>
      </c>
      <c r="K16" s="26">
        <v>4</v>
      </c>
      <c r="L16" s="31"/>
    </row>
    <row r="17" spans="1:12" ht="31.5" x14ac:dyDescent="0.25">
      <c r="A17" s="33">
        <v>15</v>
      </c>
      <c r="B17" s="24" t="s">
        <v>40</v>
      </c>
      <c r="C17" s="25" t="s">
        <v>44</v>
      </c>
      <c r="D17" s="25" t="s">
        <v>67</v>
      </c>
      <c r="E17" s="26"/>
      <c r="F17" s="26"/>
      <c r="G17" s="26"/>
      <c r="H17" s="26" t="s">
        <v>16</v>
      </c>
      <c r="I17" s="26" t="s">
        <v>47</v>
      </c>
      <c r="J17" s="26">
        <v>3</v>
      </c>
      <c r="K17" s="26"/>
      <c r="L17" s="31"/>
    </row>
    <row r="18" spans="1:12" ht="17.25" customHeight="1" x14ac:dyDescent="0.25">
      <c r="A18" s="36" t="s">
        <v>13</v>
      </c>
      <c r="B18" s="37"/>
      <c r="C18" s="38"/>
      <c r="D18" s="38"/>
      <c r="E18" s="39"/>
      <c r="F18" s="39"/>
      <c r="G18" s="39"/>
      <c r="H18" s="39"/>
      <c r="I18" s="39"/>
      <c r="J18" s="39">
        <f>SUBTOTAL(109,Table1[Story Points])</f>
        <v>53</v>
      </c>
      <c r="K18" s="39"/>
      <c r="L18" s="40"/>
    </row>
  </sheetData>
  <dataValidations count="1">
    <dataValidation allowBlank="1" showInputMessage="1" showErrorMessage="1" promptTitle="Priority" sqref="J2:J17"/>
  </dataValidations>
  <pageMargins left="0.7" right="0.7" top="0.75" bottom="0.75" header="0.3" footer="0.3"/>
  <pageSetup orientation="portrait" horizontalDpi="1200" verticalDpi="1200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'Look-up lists'!$D$4:$D$7</xm:f>
          </x14:formula1>
          <xm:sqref>G2:G17</xm:sqref>
        </x14:dataValidation>
        <x14:dataValidation type="list" allowBlank="1" showInputMessage="1" showErrorMessage="1">
          <x14:formula1>
            <xm:f>'Look-up lists'!$B$4:$B$6</xm:f>
          </x14:formula1>
          <xm:sqref>H2:H17</xm:sqref>
        </x14:dataValidation>
        <x14:dataValidation type="list" allowBlank="1" showInputMessage="1" showErrorMessage="1">
          <x14:formula1>
            <xm:f>'Look-up lists'!$F$4:$F$7</xm:f>
          </x14:formula1>
          <xm:sqref>I2:I17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I28" sqref="I28"/>
    </sheetView>
  </sheetViews>
  <sheetFormatPr defaultRowHeight="15" x14ac:dyDescent="0.25"/>
  <cols>
    <col min="1" max="1" width="6.85546875" customWidth="1"/>
    <col min="2" max="2" width="44.85546875" customWidth="1"/>
    <col min="3" max="3" width="14.42578125" customWidth="1"/>
    <col min="4" max="4" width="9.140625" style="20" bestFit="1" customWidth="1"/>
    <col min="5" max="5" width="8.42578125" bestFit="1" customWidth="1"/>
    <col min="6" max="6" width="14" hidden="1" customWidth="1"/>
    <col min="7" max="7" width="9.7109375" bestFit="1" customWidth="1"/>
    <col min="8" max="8" width="11.42578125" customWidth="1"/>
    <col min="9" max="9" width="5.5703125" customWidth="1"/>
    <col min="10" max="10" width="5.28515625" customWidth="1"/>
    <col min="11" max="11" width="5.5703125" customWidth="1"/>
    <col min="12" max="13" width="5.42578125" customWidth="1"/>
    <col min="14" max="14" width="3.140625" customWidth="1"/>
  </cols>
  <sheetData>
    <row r="1" spans="1:13" ht="51" customHeight="1" x14ac:dyDescent="0.25">
      <c r="A1" s="44" t="s">
        <v>14</v>
      </c>
      <c r="B1" s="21" t="s">
        <v>4</v>
      </c>
      <c r="C1" s="21" t="s">
        <v>3</v>
      </c>
      <c r="D1" s="21" t="s">
        <v>1</v>
      </c>
      <c r="E1" s="22" t="s">
        <v>5</v>
      </c>
      <c r="F1" s="23" t="s">
        <v>6</v>
      </c>
      <c r="G1" s="23" t="s">
        <v>7</v>
      </c>
      <c r="H1" s="22" t="s">
        <v>80</v>
      </c>
      <c r="I1" s="22" t="s">
        <v>8</v>
      </c>
      <c r="J1" s="22" t="s">
        <v>9</v>
      </c>
      <c r="K1" s="22" t="s">
        <v>10</v>
      </c>
      <c r="L1" s="22" t="s">
        <v>11</v>
      </c>
      <c r="M1" s="22" t="s">
        <v>12</v>
      </c>
    </row>
    <row r="2" spans="1:13" ht="18.75" x14ac:dyDescent="0.3">
      <c r="A2" s="13">
        <v>2</v>
      </c>
      <c r="B2" s="10" t="s">
        <v>70</v>
      </c>
      <c r="C2" s="10" t="s">
        <v>45</v>
      </c>
      <c r="D2" s="17" t="s">
        <v>17</v>
      </c>
      <c r="E2" s="5">
        <v>7</v>
      </c>
      <c r="F2" s="6"/>
      <c r="G2" s="6"/>
      <c r="H2" s="7">
        <f>SUM(H3:H9)</f>
        <v>53</v>
      </c>
      <c r="I2" s="7">
        <f>+SUM(I3:I9)</f>
        <v>47</v>
      </c>
      <c r="J2" s="7">
        <f t="shared" ref="J2:L2" si="0">SUM(J3:J9)</f>
        <v>37</v>
      </c>
      <c r="K2" s="7">
        <f t="shared" si="0"/>
        <v>18</v>
      </c>
      <c r="L2" s="7">
        <f t="shared" si="0"/>
        <v>8</v>
      </c>
      <c r="M2" s="7"/>
    </row>
    <row r="3" spans="1:13" x14ac:dyDescent="0.25">
      <c r="A3" s="9"/>
      <c r="B3" s="11" t="s">
        <v>74</v>
      </c>
      <c r="C3" s="11"/>
      <c r="D3" s="18"/>
      <c r="E3" s="9"/>
      <c r="F3" s="8"/>
      <c r="G3" s="8" t="s">
        <v>19</v>
      </c>
      <c r="H3" s="9">
        <v>21</v>
      </c>
      <c r="I3" s="9">
        <v>16</v>
      </c>
      <c r="J3" s="9">
        <v>10</v>
      </c>
      <c r="K3" s="9">
        <v>6</v>
      </c>
      <c r="L3" s="9">
        <v>0</v>
      </c>
      <c r="M3" s="9"/>
    </row>
    <row r="4" spans="1:13" x14ac:dyDescent="0.25">
      <c r="A4" s="9"/>
      <c r="B4" t="s">
        <v>78</v>
      </c>
      <c r="C4" s="11"/>
      <c r="D4" s="18"/>
      <c r="E4" s="9"/>
      <c r="F4" s="8"/>
      <c r="G4" s="8" t="s">
        <v>23</v>
      </c>
      <c r="H4" s="9">
        <v>14</v>
      </c>
      <c r="I4" s="9">
        <v>14</v>
      </c>
      <c r="J4" s="9">
        <v>14</v>
      </c>
      <c r="K4" s="9">
        <v>7</v>
      </c>
      <c r="L4" s="9">
        <v>3</v>
      </c>
      <c r="M4" s="9"/>
    </row>
    <row r="5" spans="1:13" x14ac:dyDescent="0.25">
      <c r="A5" s="9"/>
      <c r="B5" t="s">
        <v>75</v>
      </c>
      <c r="C5" s="11"/>
      <c r="D5" s="18"/>
      <c r="E5" s="9"/>
      <c r="F5" s="8"/>
      <c r="G5" s="8" t="s">
        <v>19</v>
      </c>
      <c r="H5" s="9">
        <v>6</v>
      </c>
      <c r="I5" s="9">
        <v>6</v>
      </c>
      <c r="J5" s="9">
        <v>3</v>
      </c>
      <c r="K5" s="9">
        <v>0</v>
      </c>
      <c r="L5" s="9"/>
      <c r="M5" s="9"/>
    </row>
    <row r="6" spans="1:13" x14ac:dyDescent="0.25">
      <c r="A6" s="9"/>
      <c r="B6" t="s">
        <v>79</v>
      </c>
      <c r="C6" s="43"/>
      <c r="D6" s="18"/>
      <c r="E6" s="9"/>
      <c r="F6" s="8"/>
      <c r="G6" s="8" t="s">
        <v>93</v>
      </c>
      <c r="H6" s="9">
        <v>4</v>
      </c>
      <c r="I6" s="9">
        <v>4</v>
      </c>
      <c r="J6" s="9">
        <v>4</v>
      </c>
      <c r="K6" s="9">
        <v>0</v>
      </c>
      <c r="L6" s="9"/>
      <c r="M6" s="9"/>
    </row>
    <row r="7" spans="1:13" x14ac:dyDescent="0.25">
      <c r="A7" s="9"/>
      <c r="B7" t="s">
        <v>76</v>
      </c>
      <c r="C7" s="43"/>
      <c r="D7" s="18"/>
      <c r="E7" s="9"/>
      <c r="F7" s="8"/>
      <c r="G7" s="8" t="s">
        <v>23</v>
      </c>
      <c r="H7" s="9">
        <v>4</v>
      </c>
      <c r="I7" s="9">
        <v>3</v>
      </c>
      <c r="J7" s="9">
        <v>2</v>
      </c>
      <c r="K7" s="9">
        <v>1</v>
      </c>
      <c r="L7" s="9">
        <v>1</v>
      </c>
      <c r="M7" s="9"/>
    </row>
    <row r="8" spans="1:13" x14ac:dyDescent="0.25">
      <c r="A8" s="9"/>
      <c r="B8" s="11" t="s">
        <v>77</v>
      </c>
      <c r="C8" s="43"/>
      <c r="D8" s="18"/>
      <c r="E8" s="9"/>
      <c r="F8" s="8"/>
      <c r="G8" s="8" t="s">
        <v>22</v>
      </c>
      <c r="H8" s="9">
        <v>2</v>
      </c>
      <c r="I8" s="9">
        <v>2</v>
      </c>
      <c r="J8" s="9">
        <v>2</v>
      </c>
      <c r="K8" s="9">
        <v>2</v>
      </c>
      <c r="L8" s="9">
        <v>2</v>
      </c>
      <c r="M8" s="9"/>
    </row>
    <row r="9" spans="1:13" x14ac:dyDescent="0.25">
      <c r="A9" s="9"/>
      <c r="B9" s="11" t="s">
        <v>81</v>
      </c>
      <c r="C9" s="11"/>
      <c r="D9" s="18"/>
      <c r="E9" s="9"/>
      <c r="F9" s="8"/>
      <c r="G9" s="8" t="s">
        <v>22</v>
      </c>
      <c r="H9" s="9">
        <v>2</v>
      </c>
      <c r="I9" s="9">
        <v>2</v>
      </c>
      <c r="J9" s="9">
        <v>2</v>
      </c>
      <c r="K9" s="9">
        <v>2</v>
      </c>
      <c r="L9" s="9">
        <v>2</v>
      </c>
      <c r="M9" s="9"/>
    </row>
    <row r="10" spans="1:13" ht="18.75" x14ac:dyDescent="0.3">
      <c r="A10" s="5">
        <v>6</v>
      </c>
      <c r="B10" s="10" t="s">
        <v>73</v>
      </c>
      <c r="C10" s="10" t="s">
        <v>85</v>
      </c>
      <c r="D10" s="17" t="s">
        <v>15</v>
      </c>
      <c r="E10" s="5">
        <v>2</v>
      </c>
      <c r="F10" s="6"/>
      <c r="G10" s="6"/>
      <c r="H10" s="7">
        <f t="shared" ref="H10:L10" si="1">+SUM(H11:H13)</f>
        <v>5</v>
      </c>
      <c r="I10" s="7">
        <f t="shared" si="1"/>
        <v>5</v>
      </c>
      <c r="J10" s="7">
        <f t="shared" si="1"/>
        <v>5</v>
      </c>
      <c r="K10" s="7">
        <f t="shared" si="1"/>
        <v>5</v>
      </c>
      <c r="L10" s="7">
        <f t="shared" si="1"/>
        <v>4</v>
      </c>
      <c r="M10" s="7"/>
    </row>
    <row r="11" spans="1:13" x14ac:dyDescent="0.25">
      <c r="A11" s="9"/>
      <c r="B11" s="11" t="s">
        <v>82</v>
      </c>
      <c r="C11" s="11"/>
      <c r="D11" s="18"/>
      <c r="E11" s="9"/>
      <c r="F11" s="8"/>
      <c r="G11" s="8" t="s">
        <v>23</v>
      </c>
      <c r="H11" s="9">
        <v>2</v>
      </c>
      <c r="I11" s="9">
        <v>2</v>
      </c>
      <c r="J11" s="9">
        <v>2</v>
      </c>
      <c r="K11" s="9">
        <v>2</v>
      </c>
      <c r="L11" s="9">
        <v>1</v>
      </c>
      <c r="M11" s="9"/>
    </row>
    <row r="12" spans="1:13" x14ac:dyDescent="0.25">
      <c r="A12" s="9"/>
      <c r="B12" s="11" t="s">
        <v>83</v>
      </c>
      <c r="C12" s="11"/>
      <c r="D12" s="18"/>
      <c r="E12" s="9"/>
      <c r="F12" s="8"/>
      <c r="G12" s="8" t="s">
        <v>22</v>
      </c>
      <c r="H12" s="9">
        <v>2</v>
      </c>
      <c r="I12" s="9">
        <v>2</v>
      </c>
      <c r="J12" s="9">
        <v>2</v>
      </c>
      <c r="K12" s="9">
        <v>2</v>
      </c>
      <c r="L12" s="9">
        <v>2</v>
      </c>
      <c r="M12" s="9"/>
    </row>
    <row r="13" spans="1:13" x14ac:dyDescent="0.25">
      <c r="A13" s="9"/>
      <c r="B13" s="11" t="s">
        <v>84</v>
      </c>
      <c r="C13" s="11"/>
      <c r="D13" s="18"/>
      <c r="E13" s="9"/>
      <c r="F13" s="8"/>
      <c r="G13" s="8" t="s">
        <v>22</v>
      </c>
      <c r="H13" s="9">
        <v>1</v>
      </c>
      <c r="I13" s="9">
        <v>1</v>
      </c>
      <c r="J13" s="9">
        <v>1</v>
      </c>
      <c r="K13" s="9">
        <v>1</v>
      </c>
      <c r="L13" s="9">
        <v>1</v>
      </c>
      <c r="M13" s="9"/>
    </row>
    <row r="14" spans="1:13" ht="18.75" x14ac:dyDescent="0.3">
      <c r="A14" s="5">
        <v>4</v>
      </c>
      <c r="B14" s="10" t="s">
        <v>71</v>
      </c>
      <c r="C14" s="10" t="s">
        <v>85</v>
      </c>
      <c r="D14" s="17" t="s">
        <v>16</v>
      </c>
      <c r="E14" s="5">
        <v>1</v>
      </c>
      <c r="F14" s="6"/>
      <c r="G14" s="6"/>
      <c r="H14" s="7">
        <f t="shared" ref="H14:L14" si="2">+SUM(H15:H19)</f>
        <v>3.5</v>
      </c>
      <c r="I14" s="7">
        <f t="shared" si="2"/>
        <v>3.5</v>
      </c>
      <c r="J14" s="7">
        <f t="shared" si="2"/>
        <v>3.5</v>
      </c>
      <c r="K14" s="7">
        <f t="shared" si="2"/>
        <v>3.5</v>
      </c>
      <c r="L14" s="7">
        <f t="shared" si="2"/>
        <v>7.5</v>
      </c>
      <c r="M14" s="7"/>
    </row>
    <row r="15" spans="1:13" x14ac:dyDescent="0.25">
      <c r="A15" s="9"/>
      <c r="B15" s="11" t="s">
        <v>87</v>
      </c>
      <c r="C15" s="11"/>
      <c r="D15" s="18"/>
      <c r="E15" s="9"/>
      <c r="F15" s="8"/>
      <c r="G15" s="8" t="s">
        <v>19</v>
      </c>
      <c r="H15" s="9">
        <v>0.5</v>
      </c>
      <c r="I15" s="9">
        <v>0.5</v>
      </c>
      <c r="J15" s="9">
        <v>0.5</v>
      </c>
      <c r="K15" s="9">
        <v>0.5</v>
      </c>
      <c r="L15" s="9">
        <v>0</v>
      </c>
      <c r="M15" s="9"/>
    </row>
    <row r="16" spans="1:13" x14ac:dyDescent="0.25">
      <c r="A16" s="9"/>
      <c r="B16" s="11" t="s">
        <v>88</v>
      </c>
      <c r="C16" s="11"/>
      <c r="D16" s="18"/>
      <c r="E16" s="9"/>
      <c r="F16" s="8"/>
      <c r="G16" s="8" t="s">
        <v>19</v>
      </c>
      <c r="H16" s="9">
        <v>0.5</v>
      </c>
      <c r="I16" s="9">
        <v>0.5</v>
      </c>
      <c r="J16" s="9">
        <v>0.5</v>
      </c>
      <c r="K16" s="9">
        <v>0.5</v>
      </c>
      <c r="L16" s="9">
        <v>0</v>
      </c>
      <c r="M16" s="9"/>
    </row>
    <row r="17" spans="1:13" x14ac:dyDescent="0.25">
      <c r="A17" s="9"/>
      <c r="B17" t="s">
        <v>90</v>
      </c>
      <c r="C17" s="11"/>
      <c r="D17" s="18"/>
      <c r="E17" s="9"/>
      <c r="F17" s="8"/>
      <c r="G17" s="8" t="s">
        <v>22</v>
      </c>
      <c r="H17" s="9">
        <v>1</v>
      </c>
      <c r="I17" s="9">
        <v>1</v>
      </c>
      <c r="J17" s="9">
        <v>1</v>
      </c>
      <c r="K17" s="9">
        <v>1</v>
      </c>
      <c r="L17" s="9">
        <v>1</v>
      </c>
      <c r="M17" s="9"/>
    </row>
    <row r="18" spans="1:13" x14ac:dyDescent="0.25">
      <c r="A18" s="9"/>
      <c r="B18" s="11" t="s">
        <v>89</v>
      </c>
      <c r="C18" s="11"/>
      <c r="D18" s="11"/>
      <c r="E18" s="11"/>
      <c r="F18" s="11"/>
      <c r="G18" s="11" t="s">
        <v>23</v>
      </c>
      <c r="H18" s="9">
        <v>1</v>
      </c>
      <c r="I18" s="9">
        <v>1</v>
      </c>
      <c r="J18" s="9">
        <v>1</v>
      </c>
      <c r="K18" s="9">
        <v>1</v>
      </c>
      <c r="L18" s="9">
        <v>6</v>
      </c>
      <c r="M18" s="9"/>
    </row>
    <row r="19" spans="1:13" x14ac:dyDescent="0.25">
      <c r="A19" s="9"/>
      <c r="B19" s="11" t="s">
        <v>84</v>
      </c>
      <c r="C19" s="11"/>
      <c r="D19" s="18"/>
      <c r="E19" s="9"/>
      <c r="F19" s="8"/>
      <c r="G19" s="8" t="s">
        <v>22</v>
      </c>
      <c r="H19" s="9">
        <v>0.5</v>
      </c>
      <c r="I19" s="9">
        <v>0.5</v>
      </c>
      <c r="J19" s="9">
        <v>0.5</v>
      </c>
      <c r="K19" s="9">
        <v>0.5</v>
      </c>
      <c r="L19" s="9">
        <v>0.5</v>
      </c>
      <c r="M19" s="9"/>
    </row>
    <row r="20" spans="1:13" x14ac:dyDescent="0.25">
      <c r="A20" s="12"/>
      <c r="B20" s="14" t="s">
        <v>18</v>
      </c>
      <c r="C20" s="14"/>
      <c r="D20" s="19"/>
      <c r="E20" s="15">
        <f>SUBTOTAL(109,Table2[Story Points])</f>
        <v>10</v>
      </c>
      <c r="F20" s="16"/>
      <c r="G20" s="16"/>
      <c r="H20" s="15">
        <f>SUM(H14,H10,H2)</f>
        <v>61.5</v>
      </c>
      <c r="I20" s="15">
        <f>SUM(I14,I10,I2)</f>
        <v>55.5</v>
      </c>
      <c r="J20" s="15">
        <f>SUM(J14,J10,J2)</f>
        <v>45.5</v>
      </c>
      <c r="K20" s="15">
        <f>SUM(K14,K10,K2)</f>
        <v>26.5</v>
      </c>
      <c r="L20" s="15">
        <f>SUM(L14,L10,L2)</f>
        <v>19.5</v>
      </c>
      <c r="M20" s="15"/>
    </row>
    <row r="21" spans="1:13" x14ac:dyDescent="0.25">
      <c r="H21" s="4">
        <f>+Table2[[#Totals],[Original Estimate (hrs)]]</f>
        <v>61.5</v>
      </c>
      <c r="M21">
        <v>0</v>
      </c>
    </row>
  </sheetData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Priority">
          <x14:formula1>
            <xm:f>'Look-up lists'!$B$4:$B$6</xm:f>
          </x14:formula1>
          <xm:sqref>D2 D10 D14 D18</xm:sqref>
        </x14:dataValidation>
        <x14:dataValidation type="list" allowBlank="1" showInputMessage="1" showErrorMessage="1">
          <x14:formula1>
            <xm:f>'Look-up lists'!$D$4:$D$6</xm:f>
          </x14:formula1>
          <xm:sqref>G2 G10:G19</xm:sqref>
        </x14:dataValidation>
        <x14:dataValidation type="list" allowBlank="1" showInputMessage="1" showErrorMessage="1">
          <x14:formula1>
            <xm:f>'Look-up lists'!$D$4:$D$8</xm:f>
          </x14:formula1>
          <xm:sqref>G3:G9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8"/>
  <sheetViews>
    <sheetView workbookViewId="0">
      <selection activeCell="D8" sqref="D8"/>
    </sheetView>
  </sheetViews>
  <sheetFormatPr defaultRowHeight="15" x14ac:dyDescent="0.25"/>
  <sheetData>
    <row r="3" spans="2:6" x14ac:dyDescent="0.25">
      <c r="B3" t="s">
        <v>1</v>
      </c>
      <c r="D3" t="s">
        <v>21</v>
      </c>
      <c r="F3" t="s">
        <v>3</v>
      </c>
    </row>
    <row r="4" spans="2:6" x14ac:dyDescent="0.25">
      <c r="B4" t="s">
        <v>17</v>
      </c>
      <c r="D4" t="s">
        <v>22</v>
      </c>
      <c r="F4" t="s">
        <v>45</v>
      </c>
    </row>
    <row r="5" spans="2:6" x14ac:dyDescent="0.25">
      <c r="B5" t="s">
        <v>16</v>
      </c>
      <c r="D5" t="s">
        <v>23</v>
      </c>
      <c r="F5" t="s">
        <v>48</v>
      </c>
    </row>
    <row r="6" spans="2:6" x14ac:dyDescent="0.25">
      <c r="B6" t="s">
        <v>15</v>
      </c>
      <c r="D6" t="s">
        <v>19</v>
      </c>
      <c r="F6" t="s">
        <v>46</v>
      </c>
    </row>
    <row r="7" spans="2:6" x14ac:dyDescent="0.25">
      <c r="D7" t="s">
        <v>27</v>
      </c>
      <c r="F7" t="s">
        <v>47</v>
      </c>
    </row>
    <row r="8" spans="2:6" x14ac:dyDescent="0.25">
      <c r="D8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Feature Backlog</vt:lpstr>
      <vt:lpstr>Iteration Backlog</vt:lpstr>
      <vt:lpstr>Look-up lists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 Bergman</cp:lastModifiedBy>
  <dcterms:created xsi:type="dcterms:W3CDTF">2017-01-10T02:09:54Z</dcterms:created>
  <dcterms:modified xsi:type="dcterms:W3CDTF">2017-01-18T22:38:20Z</dcterms:modified>
</cp:coreProperties>
</file>